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.shortcut-targets-by-id\1Z_0hhLU-iDNJV3i7D8awA-dd0LWfctEF\maria.franco\CONTRATACIÓN\2025\INVITACIÓN PUBLICA AYUDAS AUDIOVISUALES\DOCUMENTOS DEFINITIVOS\"/>
    </mc:Choice>
  </mc:AlternateContent>
  <xr:revisionPtr revIDLastSave="0" documentId="8_{3E681967-FE75-406F-A715-6409D725F5F2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Ayudas audiovisuales" sheetId="19" r:id="rId1"/>
    <sheet name="MobiliarioMontaje General" sheetId="20" r:id="rId2"/>
    <sheet name="S. TECNOLOGICOS" sheetId="9" state="hidden" r:id="rId3"/>
    <sheet name="REFERENCIAMIENTO" sheetId="11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9" l="1"/>
  <c r="M31" i="11" l="1"/>
  <c r="K31" i="11"/>
  <c r="I31" i="11"/>
  <c r="M30" i="11"/>
  <c r="K30" i="11"/>
  <c r="I30" i="11"/>
  <c r="M29" i="11"/>
  <c r="K29" i="11"/>
  <c r="I29" i="11"/>
  <c r="M28" i="11"/>
  <c r="K28" i="11"/>
  <c r="I28" i="11"/>
  <c r="M27" i="11"/>
  <c r="K27" i="11"/>
  <c r="I27" i="11"/>
  <c r="M26" i="11"/>
  <c r="K26" i="11"/>
  <c r="I26" i="11"/>
  <c r="M25" i="11"/>
  <c r="K25" i="11"/>
  <c r="I25" i="11"/>
  <c r="M24" i="11"/>
  <c r="K24" i="11"/>
  <c r="I24" i="11"/>
  <c r="M23" i="11"/>
  <c r="K23" i="11"/>
  <c r="I23" i="11"/>
  <c r="M22" i="11"/>
  <c r="K22" i="11"/>
  <c r="I22" i="11"/>
  <c r="M21" i="11"/>
  <c r="K21" i="11"/>
  <c r="I21" i="11"/>
  <c r="M20" i="11"/>
  <c r="K20" i="11"/>
  <c r="I20" i="11"/>
  <c r="M19" i="11"/>
  <c r="K19" i="11"/>
  <c r="I19" i="11"/>
  <c r="M18" i="11"/>
  <c r="K18" i="11"/>
  <c r="I18" i="11"/>
  <c r="M17" i="11"/>
  <c r="K17" i="11"/>
  <c r="I17" i="11"/>
  <c r="M16" i="11"/>
  <c r="K16" i="11"/>
  <c r="I16" i="11"/>
  <c r="M15" i="11"/>
  <c r="K15" i="11"/>
  <c r="I15" i="11"/>
  <c r="M14" i="11"/>
  <c r="K14" i="11"/>
  <c r="I14" i="11"/>
  <c r="M13" i="11"/>
  <c r="K13" i="11"/>
  <c r="I13" i="11"/>
  <c r="M12" i="11"/>
  <c r="K12" i="11"/>
  <c r="I12" i="11"/>
  <c r="M11" i="11"/>
  <c r="K11" i="11"/>
  <c r="I11" i="11"/>
  <c r="M10" i="11"/>
  <c r="K10" i="11"/>
  <c r="I10" i="11"/>
  <c r="K9" i="11"/>
  <c r="I9" i="11"/>
  <c r="L9" i="11" s="1"/>
  <c r="M9" i="11" s="1"/>
  <c r="L8" i="11"/>
  <c r="M8" i="11" s="1"/>
  <c r="K8" i="11"/>
  <c r="I8" i="11"/>
  <c r="M7" i="11"/>
  <c r="K7" i="11"/>
  <c r="I7" i="11"/>
  <c r="K6" i="11"/>
  <c r="I6" i="11"/>
  <c r="L6" i="11" s="1"/>
  <c r="M6" i="11" s="1"/>
  <c r="L5" i="11"/>
  <c r="M5" i="11" s="1"/>
  <c r="K5" i="11"/>
  <c r="I5" i="11"/>
  <c r="M4" i="11"/>
  <c r="K4" i="11"/>
  <c r="I4" i="11"/>
  <c r="M3" i="11"/>
  <c r="K3" i="11"/>
  <c r="I3" i="11"/>
  <c r="K2" i="11"/>
  <c r="I2" i="11"/>
  <c r="L2" i="11" s="1"/>
  <c r="M2" i="1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tc={36780A68-D4B1-4F5A-930A-50DB72074796}</author>
    <author>tc={A873CAB4-8316-46F8-AAF3-C17A4C63C038}</author>
    <author>tc={F7D716C7-1A65-4976-839E-B5191B488144}</author>
  </authors>
  <commentList>
    <comment ref="D5" authorId="0" shapeId="0" xr:uid="{00000000-0006-0000-0B00-00000100000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Incluye módulo de tarima de 1,20x1,20 aforado en moqueta y dos luces para TV </t>
      </text>
    </comment>
    <comment ref="D6" authorId="1" shapeId="0" xr:uid="{00000000-0006-0000-0B00-00000200000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Incluye módulo de tarima de 1,20x1,20 aforado en moqueta y dos luces para TV </t>
      </text>
    </comment>
    <comment ref="D17" authorId="2" shapeId="0" xr:uid="{00000000-0006-0000-0B00-000003000000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Pantalla Led Absen, Pitch 2,9 </t>
      </text>
    </comment>
  </commentList>
</comments>
</file>

<file path=xl/sharedStrings.xml><?xml version="1.0" encoding="utf-8"?>
<sst xmlns="http://schemas.openxmlformats.org/spreadsheetml/2006/main" count="181" uniqueCount="148">
  <si>
    <t>BIEN O SERVICIO</t>
  </si>
  <si>
    <t>ESPECIFICACIONES</t>
  </si>
  <si>
    <t>Cabina de Sonido 12" Activa</t>
  </si>
  <si>
    <t>Cañon Ventury presurizado por CO2</t>
  </si>
  <si>
    <t>Por 3 disparos en papel metalizado, instalado funcionando</t>
  </si>
  <si>
    <t xml:space="preserve">CCTV a 1 cámara de video </t>
  </si>
  <si>
    <t xml:space="preserve">CCTV a 2 cámaras </t>
  </si>
  <si>
    <t>Escalador de Video HDMI</t>
  </si>
  <si>
    <t>Grabación audio</t>
  </si>
  <si>
    <t>Tarifa día, Interface de  audio a pc o grabadora de audio profesional, entregar los audios separados según necesidad en archivo   MP3 y-o WAV , Sin editar,  incluye flashdrive para entrega de grabación . Incluye operario por 8 Horas.</t>
  </si>
  <si>
    <t>Grabación video</t>
  </si>
  <si>
    <t>Micrófono inalámbrico Countryman. Referencia E6</t>
  </si>
  <si>
    <t>Tarifa día, Instalado funcionando, con baterias, Que su rango de frecuencia oscile entre 572.200 – 595.800 MHz.</t>
  </si>
  <si>
    <t xml:space="preserve">Tarifa día, Instalado, funcionando con baterías. Que su rango de frecuencia oscile entre 572.200 – 595.800 MHz, </t>
  </si>
  <si>
    <t>Pantalla de tv de 60"</t>
  </si>
  <si>
    <t>Tarifa día instalado, con base</t>
  </si>
  <si>
    <t>Pantalla telón 4 mts x 3 mts</t>
  </si>
  <si>
    <t>Sonido 2.000 Watts</t>
  </si>
  <si>
    <t>Sonido 3.000 Watts</t>
  </si>
  <si>
    <t>Sonido 5.000 Watts</t>
  </si>
  <si>
    <t>Sonido 10.000 Watts</t>
  </si>
  <si>
    <t>Tarima por mt2 en moqueta</t>
  </si>
  <si>
    <t>A 20, 40, 60,80 cms de altura. La tarima incluye 1 escalón de acuerdo a la altura. A partir del segundo día se factura sobre el 20% del valor mt2. Toda tarima debe venir con un escalón y pasamanos. Instalada</t>
  </si>
  <si>
    <t xml:space="preserve">Técnico de Sonido </t>
  </si>
  <si>
    <t xml:space="preserve">Día ordinario x 12 horas. Técnico con conocimientos en audio, vídeo y ofimática.
Debe tener seguridad social y ARL actualizados. </t>
  </si>
  <si>
    <t>Tarifa día instalado, Incluido cable HDMI de 2MT.</t>
  </si>
  <si>
    <t>Video Beam WUXGA 5000LU</t>
  </si>
  <si>
    <t>Video Beam WUXGA 8000LU</t>
  </si>
  <si>
    <t>Tarima por mt2 en charolina</t>
  </si>
  <si>
    <t>A 20, 40, 60,80 cms de altura. La tarima incluye 1 escalón de acuerdo a la altura. A partir del según día se factura sobre el 20% del valor mt2. Toda tarima debe venir con un escalón y pasamanos. Instalada</t>
  </si>
  <si>
    <t xml:space="preserve">Computador portátil </t>
  </si>
  <si>
    <t xml:space="preserve">Fotocopiadora </t>
  </si>
  <si>
    <t>Tarifa día, doble bandeja o pequeña de mesa, instalada funcionando a blanco y negro</t>
  </si>
  <si>
    <t>Impresora láser blanco y negro</t>
  </si>
  <si>
    <t>Tarida día, incluye toner, instalada funcionando a color o blanco y negro</t>
  </si>
  <si>
    <t>Impresora Multifuncional</t>
  </si>
  <si>
    <t>Tarifa día, incluye toner, instalada funcionando.</t>
  </si>
  <si>
    <t>Timer</t>
  </si>
  <si>
    <t>Tarifa día, con trípode, de dos vías BIAMP,con entradas aux y xlr, control de altos, bajos y volumen de potencia RMS de 110 wt o superior.</t>
  </si>
  <si>
    <t>Caja de prensa de 8 canales de salida por una entrada</t>
  </si>
  <si>
    <t>Micrófono cuello de ganso</t>
  </si>
  <si>
    <t>tarifa día</t>
  </si>
  <si>
    <t xml:space="preserve">Micrófono alámbrico </t>
  </si>
  <si>
    <t>Tarima por mt2 en riser</t>
  </si>
  <si>
    <t>La tarima incluye 1 escalón de acuerdo a la altura. A partir del segundo día se factura sobre el 20% del valor mt2. Toda tarima debe venir con un escalón y pasamanos. Instalada</t>
  </si>
  <si>
    <t>Pantalla de tv de 50"</t>
  </si>
  <si>
    <t>Tarjeta de audio</t>
  </si>
  <si>
    <t>Tarifa día instalado, una entrada XLR por 8 salidas XLR, no contiene líneas o plugs.</t>
  </si>
  <si>
    <t>Distribuidor de antena VHF-UHF SHURE UA844SWB o COMPATIBLE CON MICROFONOS SHURE SLX4 UHF  BANDA J3.</t>
  </si>
  <si>
    <t>Tarifa día, se debe incluir dos antenas direccionales, con sus respectivos cables BNC de 50 ohm de 15mt, 2 tripodes, 8 cables BNC a BNC</t>
  </si>
  <si>
    <t>Tarifa día instalado, con opción de freeze, con función de switcheo de señal, mínimo 2 entradas y cuatro Salidas HDMI.</t>
  </si>
  <si>
    <t>Tarifa día, desde  una (1) video cámara profesional FULL HD,  incluye operario. por 8 horas, trípode, incluye memoria o flash drive, sin edición</t>
  </si>
  <si>
    <t>tarifa día, instalado con su respectiva base</t>
  </si>
  <si>
    <t xml:space="preserve">Micrófono inalámbrico de mano / Diadema UHF, dual diversificado. </t>
  </si>
  <si>
    <t>Tarifa día instalado. Tv  de plasma, LCD o LED, Entrada: HDMI, USB, resolucion de UXGA o superior, cable HDMI 2.0 de 15 metros, debe incluir base de piso o pedestal y extensión eléctrica.</t>
  </si>
  <si>
    <t>Tarifa día instalado, Tv  de plasma, LCD o LED, Entrada: HDMI, USB, resolucion de UXGA o superior, cable HDMI 2.0 de 15 metros, debe incluir base de piso o pedestal y extensión eléctrica.</t>
  </si>
  <si>
    <t xml:space="preserve">splitter  de video </t>
  </si>
  <si>
    <t>tarifa día, splitter de 1 entrada por 4 salidas</t>
  </si>
  <si>
    <t>Pantalla LED in door por m2</t>
  </si>
  <si>
    <t>Tarifa día, con soporte técnico. Por favor indicar los pitch.</t>
  </si>
  <si>
    <t>COPLOX</t>
  </si>
  <si>
    <t>N.A.</t>
  </si>
  <si>
    <t>CONTROL TOTAL</t>
  </si>
  <si>
    <t>LIVESOUND</t>
  </si>
  <si>
    <r>
      <t xml:space="preserve">Incluye Operario, con grabación y sin edición hasta por 8 horas. </t>
    </r>
    <r>
      <rPr>
        <b/>
        <sz val="12"/>
        <color rgb="FFFF0000"/>
        <rFont val="Calibri"/>
        <family val="2"/>
        <scheme val="minor"/>
      </rPr>
      <t>Incluye Iluminación necesaria para el circuito y el módulo de tarima</t>
    </r>
    <r>
      <rPr>
        <sz val="12"/>
        <rFont val="Calibri"/>
        <family val="2"/>
        <scheme val="minor"/>
      </rPr>
      <t>. Se entrega copia en USB u otro formato digital</t>
    </r>
  </si>
  <si>
    <r>
      <t xml:space="preserve">Incluye operarios, con grabación general, sin edición; hasta por 8 horas. </t>
    </r>
    <r>
      <rPr>
        <b/>
        <sz val="12"/>
        <color rgb="FFFF0000"/>
        <rFont val="Calibri"/>
        <family val="2"/>
        <scheme val="minor"/>
      </rPr>
      <t>Incluye Iluminación necesaria para el circuito.</t>
    </r>
    <r>
      <rPr>
        <sz val="12"/>
        <rFont val="Calibri"/>
        <family val="2"/>
        <scheme val="minor"/>
      </rPr>
      <t xml:space="preserve"> 1 cámara fija, 1 cámara móvil </t>
    </r>
    <r>
      <rPr>
        <b/>
        <sz val="12"/>
        <color rgb="FFFF0000"/>
        <rFont val="Calibri"/>
        <family val="2"/>
        <scheme val="minor"/>
      </rPr>
      <t xml:space="preserve">y el módulo de tarima. </t>
    </r>
    <r>
      <rPr>
        <sz val="12"/>
        <rFont val="Calibri"/>
        <family val="2"/>
        <scheme val="minor"/>
      </rPr>
      <t>Se entrega copia en USB u otro formato digital</t>
    </r>
  </si>
  <si>
    <t>PROMEDIO</t>
  </si>
  <si>
    <t>CONTACTO E</t>
  </si>
  <si>
    <t>Tarifa día, incluye  (2) micrófonos inalambrico de mano, técnico de sonido, consola hasta 8 canales. Capacidad 400 pxs  máximo en recinto cerrado.</t>
  </si>
  <si>
    <t>Tarifa día, incluye dos (2) micrófonos inalambricos de mano, técnico de sonido, consola hasta 12 canales. Capacidad 600 pxs  máximo en recinto cerrado.</t>
  </si>
  <si>
    <t>Tarifa día, incluye cuatro (4) micrófonos inalambricos de mano,  incluye técnico,  consola hasta 12 canales. Capacidad 1.000 pxs máximo en recinto cerrado.</t>
  </si>
  <si>
    <t>Tarifa día, incluye (2)  micrófonos inalambricos de mano,  técnico de sonido,  consola hasta 8 canales. Capacidad 200 pxs  máximo en recinto cerrado.</t>
  </si>
  <si>
    <t>Tarifa día instalado y probado. Incluye pantalla, cable HDMI 2,0 de 10 a 15 metros, computador portátil actualizado con programa de timmer , salida de audio.</t>
  </si>
  <si>
    <t>KAOS</t>
  </si>
  <si>
    <t>UNLIMITED</t>
  </si>
  <si>
    <t>pitch 2: 350.000
pitch 3: 300.000</t>
  </si>
  <si>
    <t>TARIFAS ACTUALES</t>
  </si>
  <si>
    <t>pitch 2 300.000 
picht 3 250000</t>
  </si>
  <si>
    <t>TARIFA 2024</t>
  </si>
  <si>
    <t>AUMENTO REAL</t>
  </si>
  <si>
    <t>TARIFA CON IPC 12%</t>
  </si>
  <si>
    <t>PRECIO TECHO ANTES DE IVA</t>
  </si>
  <si>
    <r>
      <t>Tarifa día, procesador</t>
    </r>
    <r>
      <rPr>
        <b/>
        <sz val="16"/>
        <rFont val="Calibri"/>
        <family val="2"/>
        <scheme val="minor"/>
      </rPr>
      <t xml:space="preserve"> Intel Core 7 últimas generaciones,</t>
    </r>
    <r>
      <rPr>
        <sz val="16"/>
        <rFont val="Calibri"/>
        <family val="2"/>
        <scheme val="minor"/>
      </rPr>
      <t xml:space="preserve"> mínimo 8Gb de RAM, disco SSD,  conexión a WiFi. Con puerto USB, VGA y HDMI. Que tenga instalados y funcionando correctamente:   Tarjeta de vídeo que soporte resoluciones de 1200x 1600 con capacidad de proyectar imagen en esa resolución, tarjeta de audio funcionando. Programas de Adobe reader y Office en versiones recientes. Debe estar en buen estado, incluye guaya de seguridad, mouse y cargador. Estado de funcionamiento 10/10</t>
    </r>
  </si>
  <si>
    <t>Tarima por mt2 en riser*</t>
  </si>
  <si>
    <t>SOLUTIONS ENTERPRISE PRECIO OFERTADO ANTES DE IVA</t>
  </si>
  <si>
    <t>Cabina autoamplificada, que cuente con entrada XLR,Plug de ¼, Aux RCA, control de altos, bajos y volumen, debe incluir un trípode y extensión electrica. Tarifa día instalado.</t>
  </si>
  <si>
    <t xml:space="preserve">Cabina de Sonido 12" </t>
  </si>
  <si>
    <t xml:space="preserve">Caja de prensa </t>
  </si>
  <si>
    <t>Transmisor pasivo que reciba la señal balanceada desde una mesa de mezcla (consola) y distribuya la señal a dispositivos de grabación, minimo 10 salidas en XLR,Tarifa día instalado</t>
  </si>
  <si>
    <t>Cañón con pipeta de CO2 más insumo, 3 disparos en papel metalizado, debe incluir un operador, tarifa día instalado.</t>
  </si>
  <si>
    <t xml:space="preserve">Cañon Ventury </t>
  </si>
  <si>
    <t xml:space="preserve">CCTV a 1 cámara. </t>
  </si>
  <si>
    <t>Debe Incluir 2 cámaras, dos camarógrafos, módulos de tarima para las cámaras y punto fijo de control con operador. grabación hasta por 8 horas, sin edición. Tarifa día instalado.</t>
  </si>
  <si>
    <t xml:space="preserve">Debe incluir una cámara, un camarógrafo, módulo de tarima para la cámara y punto fijo de control con operador, grabación hasta por 8 horas, sin edición. </t>
  </si>
  <si>
    <t xml:space="preserve">Sistema  distribuidor de Señal RF </t>
  </si>
  <si>
    <t>Antena direccional activa UHF-VHF con amplificador integrado para una mejor recepción de señal inalámbrica, debe incluir dos bases para las antenas y su respectivo cableado, Tarifa día instalado.</t>
  </si>
  <si>
    <t>Dispositivo con 4 entradas HDMI, 1 Display Port, 2 VGA,1 salida HDMI, con funciones de Freeze (congelar pantalla) y switcheo de señal, Tarifa día instalado</t>
  </si>
  <si>
    <t xml:space="preserve">Micrófono inalámbrico de diadema tipo Countryman. </t>
  </si>
  <si>
    <t>Debe incluir un receptor con sus respectivas antenas, cable de poder, bodypack en donde ira conectada la diadema, se debe entregar probado y funcionando. Tarifa día</t>
  </si>
  <si>
    <t>Micrófono inalámbrico de mano o micrófono de diadema convencional</t>
  </si>
  <si>
    <t xml:space="preserve">Debe incluir un receptor, sus respectivas antenas, cable de poder y transmisor (micrófono), se debe entregar probado y funcionando. Tarifa día </t>
  </si>
  <si>
    <t>Tv de plasma, LCD o LED, con entradas: HDMI, USB, VGA debe incluir cable HDMI   hasta 10 metros, base de piso o pedestal (según la necesidad), extensión eléctrica, se debe entregar probado, instalado y funcionando.</t>
  </si>
  <si>
    <t xml:space="preserve"> Tv de plasma, LCD o LED, con entradas: HDMI, USB, VGA debe incluir cable HDMI   hasta 10 metros, base de piso o pedestal (según la necesidad), extensión eléctrica, se debe entregar probado, instalado y funcionando.</t>
  </si>
  <si>
    <t>Debe incluir su respectivo cableado de señal como energia,procesador de video, estrustura para autosoporte, equipo de computo con software licenciado para control de contenido y tecnico operador, tarifa dia.</t>
  </si>
  <si>
    <t>Debe incluir (2) micrófonos inalámbricos de mano, técnico de sonido, consola de audio mínima de 8 canales de entrada y 4 canales de salida. Capacidad para 200 personas apxs  en recinto cerrado, tarifa día</t>
  </si>
  <si>
    <t>Debe incluir cuatro (4) micrófonos inalámbricos de mano con distribuidor de señal RF, técnico de sonido, consola mínima de 16 canales de entrada y 8 canales de salida Capacidad 600 apxs en recinto cerrado. Tarifa día</t>
  </si>
  <si>
    <t>El dispositivo debe incluir  1 entrada HDMI y 4 salidas HDMI, tarifa día</t>
  </si>
  <si>
    <t xml:space="preserve">Altura de 20, 40, 60,80 cm. La tarima debe incluir 1 escalera con pasamanos de acuerdo con la altura, debe ser aforada en tela. A partir del segundo día se factura sobre el 20% del valor mt2. </t>
  </si>
  <si>
    <t>Altura de 20, 40, 60,80 cm. La tarima debe incluir 1 escalera con pasamanos de acuerdo con la altura, debe de ser aforada en tela. A partir del segundo día se factura sobre el 20% del valor mt2.</t>
  </si>
  <si>
    <t>Instalado y probado. Debe Incluir pantalla mínima de 50" con base a piso tipo retorno, cable HDMI de 10 a 15 metros, computador portátil con aplicativo de tiempo, salida de audio. Tarifa día</t>
  </si>
  <si>
    <t xml:space="preserve">Día ordinario x 8 horas. Técnico con conocimientos en audio, vídeo y ofimática.
Debe tener seguridad social y ARL actualizados. </t>
  </si>
  <si>
    <t>Pantalla LED in door por m2 pitch 2</t>
  </si>
  <si>
    <t>Pantalla LED in door por m2 pitch 3</t>
  </si>
  <si>
    <t>Debe incluir cuatro (4) micrófonos inalámbricos de mano con distribuidor de señal RF, técnicode audio, consola mínima de 16 canales de entrada y 8 canales de salida, Capacidad 1.000 pxs  en recinto cerrado. Tarifa día</t>
  </si>
  <si>
    <t>VALOR OFERTADO ANTES DE IVA</t>
  </si>
  <si>
    <t>Barra Led</t>
  </si>
  <si>
    <t>Parled</t>
  </si>
  <si>
    <t>Tarifa día, equipo Led de colores RGBWA+V de alto rendimiento, luz tipo wash,debe incluir extensión electrica.</t>
  </si>
  <si>
    <t>Mesa Coctelera</t>
  </si>
  <si>
    <t>Mesa rectangular de 1,2 m</t>
  </si>
  <si>
    <t>Tarifa día, color blanco o madera, de 1.20 mts x 50 cms x 70 cms de altura.</t>
  </si>
  <si>
    <t>Madera bilaminico de 1 mt x 2.40 mts. Instalado en perfileria de aluminio. Valor de uno a tres días</t>
  </si>
  <si>
    <t>Separadores de fila</t>
  </si>
  <si>
    <t>Tarifa día.</t>
  </si>
  <si>
    <t>silla Coctelera</t>
  </si>
  <si>
    <t xml:space="preserve">Tarifa día. </t>
  </si>
  <si>
    <t>tablero mágico o papelógrafo</t>
  </si>
  <si>
    <t>Tarifa día. Especificar medida del producto ofertado</t>
  </si>
  <si>
    <t>Vallas Metalicas</t>
  </si>
  <si>
    <t>Tarifa día, puesta en sitio e instalada. Medidas aproxiamdas:  80 cms de alto x 2 mts de largo</t>
  </si>
  <si>
    <t>Tarifa día. Metálica, vidrio o madera. De 60 cms de diametro x 1.10 mts alto aproxiamdamente (medidas de referencia)</t>
  </si>
  <si>
    <t>Tarifa día puesta en sitio.</t>
  </si>
  <si>
    <t>Cubo de madera</t>
  </si>
  <si>
    <t>Alquiler de carpa tradicional 4x4 básica</t>
  </si>
  <si>
    <t>Panel color blanco, pino o similares.</t>
  </si>
  <si>
    <t>Silla tipo auditorio tapizada</t>
  </si>
  <si>
    <t>Counter</t>
  </si>
  <si>
    <t xml:space="preserve">Cenefa horizontal sin marcación </t>
  </si>
  <si>
    <t>Cubo en madera cruda pino, debe estar lacado.
Medidas aproximadas: 45 cm x 45 cm x 45 cm.
 Valor de uno a tres días</t>
  </si>
  <si>
    <t>Medidas aproximadas: 100 cm x 100 cm x 60 cm
El proveedor debe indicar medidas y material real de su mobiliario.
 Valor de uno a tres días</t>
  </si>
  <si>
    <t>Medida aproximada: 100 cm x 30 cm
 Valor de uno a tres días</t>
  </si>
  <si>
    <t>carpa tradicional blanca de 4x4 mt venteada con ecopesos en cada pata.
 Valor de uno a tres días</t>
  </si>
  <si>
    <t>PESO PORCENTUAL</t>
  </si>
  <si>
    <r>
      <t xml:space="preserve">El servicio debe incluir 1 pc con software ideal para grabación de audio, tarjeta de audio con 2 entradas XLR, la grabación se realiza en formato MP3 y/o WAV sin edición, </t>
    </r>
    <r>
      <rPr>
        <b/>
        <sz val="12"/>
        <color theme="1"/>
        <rFont val="Calibri"/>
        <family val="2"/>
        <scheme val="minor"/>
      </rPr>
      <t xml:space="preserve">El cliente deberá suministrar el recurso para entrega de grabación (USB, DISCO DURO), </t>
    </r>
    <r>
      <rPr>
        <sz val="12"/>
        <color theme="1"/>
        <rFont val="Calibri"/>
        <family val="2"/>
        <scheme val="minor"/>
      </rPr>
      <t xml:space="preserve">incluye un operador hasta por 8 horas, Tarifa día instalado, </t>
    </r>
  </si>
  <si>
    <r>
      <t xml:space="preserve">Grabación directa desde cámara, debe incluir un operador hasta por 8 horas, grabación sin edición, </t>
    </r>
    <r>
      <rPr>
        <b/>
        <sz val="12"/>
        <color theme="1"/>
        <rFont val="Calibri"/>
        <family val="2"/>
        <scheme val="minor"/>
      </rPr>
      <t>el cliente deberá suministrar el recurso para la entrega de la grabación (USB, DISCO DURO),</t>
    </r>
    <r>
      <rPr>
        <sz val="12"/>
        <color theme="1"/>
        <rFont val="Calibri"/>
        <family val="2"/>
        <scheme val="minor"/>
      </rPr>
      <t>Tarifa día instalado.</t>
    </r>
  </si>
  <si>
    <r>
      <t>Debe incluir tres (3) micrófonos inalámbricos de mano, técnico de sonido, consola mínima de 16 canales de entrada y 8 canales de salida,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Capacidad 400 personas apxs en recinto cerrado. Tarifa día</t>
    </r>
  </si>
  <si>
    <r>
      <t>Interfaz de audio con 2 entradas tipo XLR y dos salidas, Tarifa día.</t>
    </r>
    <r>
      <rPr>
        <sz val="12"/>
        <color rgb="FFFF0000"/>
        <rFont val="Calibri"/>
        <family val="2"/>
        <scheme val="minor"/>
      </rPr>
      <t xml:space="preserve"> </t>
    </r>
  </si>
  <si>
    <t>El peso porcentual nos permitirá determinar el promedio ponderado para definir la oferta más económica,  según el impacto de cada ítem.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</si>
</sst>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64" fontId="4" fillId="0" borderId="1" xfId="5" applyNumberFormat="1" applyFont="1" applyBorder="1" applyAlignment="1">
      <alignment horizontal="center" vertical="center"/>
    </xf>
    <xf numFmtId="164" fontId="5" fillId="0" borderId="1" xfId="5" applyNumberFormat="1" applyFont="1" applyBorder="1" applyAlignment="1">
      <alignment horizontal="center" vertical="center"/>
    </xf>
    <xf numFmtId="164" fontId="5" fillId="3" borderId="1" xfId="5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65" fontId="0" fillId="0" borderId="1" xfId="6" applyNumberFormat="1" applyFont="1" applyBorder="1" applyAlignment="1">
      <alignment vertical="center"/>
    </xf>
    <xf numFmtId="165" fontId="0" fillId="3" borderId="1" xfId="6" applyNumberFormat="1" applyFont="1" applyFill="1" applyBorder="1" applyAlignment="1">
      <alignment vertical="center"/>
    </xf>
    <xf numFmtId="41" fontId="0" fillId="0" borderId="1" xfId="7" applyFont="1" applyBorder="1" applyAlignment="1">
      <alignment vertical="center"/>
    </xf>
    <xf numFmtId="165" fontId="0" fillId="0" borderId="1" xfId="6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164" fontId="10" fillId="0" borderId="1" xfId="5" applyNumberFormat="1" applyFont="1" applyBorder="1" applyAlignment="1">
      <alignment horizontal="center" vertical="center"/>
    </xf>
    <xf numFmtId="165" fontId="9" fillId="0" borderId="1" xfId="6" applyNumberFormat="1" applyFont="1" applyBorder="1" applyAlignment="1">
      <alignment vertical="center"/>
    </xf>
    <xf numFmtId="165" fontId="11" fillId="0" borderId="1" xfId="6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8" fillId="4" borderId="1" xfId="5" applyNumberFormat="1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vertical="center"/>
    </xf>
    <xf numFmtId="164" fontId="0" fillId="4" borderId="2" xfId="5" applyNumberFormat="1" applyFont="1" applyFill="1" applyBorder="1" applyAlignment="1">
      <alignment vertical="center"/>
    </xf>
    <xf numFmtId="164" fontId="0" fillId="4" borderId="1" xfId="5" applyNumberFormat="1" applyFont="1" applyFill="1" applyBorder="1" applyAlignment="1">
      <alignment vertical="center"/>
    </xf>
    <xf numFmtId="9" fontId="0" fillId="4" borderId="1" xfId="8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0" fillId="0" borderId="0" xfId="5" applyNumberFormat="1" applyFont="1"/>
    <xf numFmtId="164" fontId="3" fillId="0" borderId="1" xfId="5" applyNumberFormat="1" applyFont="1" applyBorder="1" applyAlignment="1">
      <alignment horizontal="justify" vertical="center" wrapText="1"/>
    </xf>
    <xf numFmtId="164" fontId="6" fillId="0" borderId="1" xfId="5" applyNumberFormat="1" applyFont="1" applyBorder="1" applyAlignment="1">
      <alignment horizontal="center" vertical="center"/>
    </xf>
    <xf numFmtId="164" fontId="6" fillId="3" borderId="1" xfId="5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164" fontId="7" fillId="0" borderId="1" xfId="5" applyNumberFormat="1" applyFont="1" applyBorder="1" applyAlignment="1">
      <alignment horizontal="center" vertical="center"/>
    </xf>
    <xf numFmtId="164" fontId="5" fillId="0" borderId="0" xfId="5" applyNumberFormat="1" applyFont="1" applyAlignment="1">
      <alignment vertical="center"/>
    </xf>
    <xf numFmtId="164" fontId="5" fillId="0" borderId="0" xfId="5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1" xfId="0" applyBorder="1" applyAlignment="1">
      <alignment wrapText="1"/>
    </xf>
    <xf numFmtId="164" fontId="6" fillId="0" borderId="1" xfId="5" applyNumberFormat="1" applyFont="1" applyFill="1" applyBorder="1" applyAlignment="1">
      <alignment horizontal="justify" vertical="center"/>
    </xf>
    <xf numFmtId="164" fontId="6" fillId="0" borderId="1" xfId="5" applyNumberFormat="1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11" fillId="3" borderId="1" xfId="9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164" fontId="0" fillId="0" borderId="1" xfId="5" applyNumberFormat="1" applyFont="1" applyBorder="1" applyAlignment="1">
      <alignment vertical="center"/>
    </xf>
    <xf numFmtId="9" fontId="0" fillId="0" borderId="1" xfId="8" applyFont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vertical="center" wrapText="1"/>
    </xf>
    <xf numFmtId="9" fontId="0" fillId="0" borderId="0" xfId="8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wrapText="1"/>
    </xf>
    <xf numFmtId="164" fontId="0" fillId="0" borderId="1" xfId="5" applyNumberFormat="1" applyFont="1" applyBorder="1"/>
    <xf numFmtId="0" fontId="15" fillId="0" borderId="1" xfId="0" applyFont="1" applyBorder="1" applyAlignment="1">
      <alignment horizontal="center" vertical="center" wrapText="1"/>
    </xf>
  </cellXfs>
  <cellStyles count="10">
    <cellStyle name="Millares" xfId="6" builtinId="3"/>
    <cellStyle name="Millares [0]" xfId="7" builtinId="6"/>
    <cellStyle name="Moneda" xfId="5" builtinId="4"/>
    <cellStyle name="Moneda [0] 2" xfId="1" xr:uid="{00000000-0005-0000-0000-000003000000}"/>
    <cellStyle name="Moneda [0] 3" xfId="2" xr:uid="{00000000-0005-0000-0000-000004000000}"/>
    <cellStyle name="Moneda [0] 4" xfId="3" xr:uid="{00000000-0005-0000-0000-000005000000}"/>
    <cellStyle name="Moneda 2" xfId="4" xr:uid="{00000000-0005-0000-0000-000006000000}"/>
    <cellStyle name="Normal" xfId="0" builtinId="0"/>
    <cellStyle name="Normal 2" xfId="9" xr:uid="{4CBEB566-B314-4E27-BC9F-A7F3C4EA6872}"/>
    <cellStyle name="Porcentaje" xfId="8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iana Ramirez" id="{1F999EF1-338E-4EDD-831C-ADD00D75742E}" userId="S-1-5-21-3370417222-696455207-2950152951-131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5" dT="2023-10-23T12:13:18.69" personId="{1F999EF1-338E-4EDD-831C-ADD00D75742E}" id="{36780A68-D4B1-4F5A-930A-50DB72074796}">
    <text xml:space="preserve">Incluye módulo de tarima de 1,20x1,20 aforado en moqueta y dos luces para TV </text>
  </threadedComment>
  <threadedComment ref="D6" dT="2023-10-23T12:14:06.54" personId="{1F999EF1-338E-4EDD-831C-ADD00D75742E}" id="{A873CAB4-8316-46F8-AAF3-C17A4C63C038}">
    <text xml:space="preserve">Incluye módulo de tarima de 1,20x1,20 aforado en moqueta y dos luces para TV </text>
  </threadedComment>
  <threadedComment ref="D17" dT="2023-10-23T12:14:41.25" personId="{1F999EF1-338E-4EDD-831C-ADD00D75742E}" id="{F7D716C7-1A65-4976-839E-B5191B488144}">
    <text xml:space="preserve">Pantalla Led Absen, Pitch 2,9 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zoomScale="90" zoomScaleNormal="90" workbookViewId="0">
      <pane ySplit="1" topLeftCell="A2" activePane="bottomLeft" state="frozen"/>
      <selection pane="bottomLeft" activeCell="C38" sqref="C38"/>
    </sheetView>
  </sheetViews>
  <sheetFormatPr baseColWidth="10" defaultRowHeight="15.75" x14ac:dyDescent="0.25"/>
  <cols>
    <col min="1" max="1" width="29.28515625" style="54" customWidth="1"/>
    <col min="2" max="2" width="43.140625" customWidth="1"/>
    <col min="3" max="3" width="14.7109375" customWidth="1"/>
    <col min="4" max="4" width="17" style="35" customWidth="1"/>
    <col min="5" max="5" width="13.85546875" customWidth="1"/>
    <col min="7" max="7" width="12.7109375" bestFit="1" customWidth="1"/>
    <col min="8" max="8" width="15.42578125" bestFit="1" customWidth="1"/>
  </cols>
  <sheetData>
    <row r="1" spans="1:5" ht="42" customHeight="1" x14ac:dyDescent="0.25">
      <c r="A1" s="53" t="s">
        <v>0</v>
      </c>
      <c r="B1" s="11" t="s">
        <v>1</v>
      </c>
      <c r="C1" s="12" t="s">
        <v>81</v>
      </c>
      <c r="D1" s="36" t="s">
        <v>114</v>
      </c>
      <c r="E1" s="36" t="s">
        <v>142</v>
      </c>
    </row>
    <row r="2" spans="1:5" ht="47.25" x14ac:dyDescent="0.25">
      <c r="A2" s="45" t="s">
        <v>115</v>
      </c>
      <c r="B2" s="45" t="s">
        <v>117</v>
      </c>
      <c r="C2" s="42">
        <v>90000</v>
      </c>
      <c r="D2" s="57"/>
      <c r="E2" s="52">
        <v>0.01</v>
      </c>
    </row>
    <row r="3" spans="1:5" ht="78.75" x14ac:dyDescent="0.25">
      <c r="A3" s="46" t="s">
        <v>86</v>
      </c>
      <c r="B3" s="9" t="s">
        <v>85</v>
      </c>
      <c r="C3" s="42">
        <v>107000</v>
      </c>
      <c r="D3" s="37"/>
      <c r="E3" s="52">
        <v>0.01</v>
      </c>
    </row>
    <row r="4" spans="1:5" ht="78.75" x14ac:dyDescent="0.25">
      <c r="A4" s="46" t="s">
        <v>87</v>
      </c>
      <c r="B4" s="9" t="s">
        <v>88</v>
      </c>
      <c r="C4" s="42">
        <v>105200</v>
      </c>
      <c r="D4" s="33"/>
      <c r="E4" s="52">
        <v>0.01</v>
      </c>
    </row>
    <row r="5" spans="1:5" ht="47.25" x14ac:dyDescent="0.25">
      <c r="A5" s="46" t="s">
        <v>90</v>
      </c>
      <c r="B5" s="9" t="s">
        <v>89</v>
      </c>
      <c r="C5" s="43">
        <v>350000</v>
      </c>
      <c r="D5" s="37"/>
      <c r="E5" s="52">
        <v>0.02</v>
      </c>
    </row>
    <row r="6" spans="1:5" ht="61.9" customHeight="1" x14ac:dyDescent="0.25">
      <c r="A6" s="46" t="s">
        <v>91</v>
      </c>
      <c r="B6" s="9" t="s">
        <v>93</v>
      </c>
      <c r="C6" s="42">
        <v>1200000</v>
      </c>
      <c r="D6" s="33"/>
      <c r="E6" s="52">
        <v>0.05</v>
      </c>
    </row>
    <row r="7" spans="1:5" ht="78.75" x14ac:dyDescent="0.25">
      <c r="A7" s="46" t="s">
        <v>6</v>
      </c>
      <c r="B7" s="9" t="s">
        <v>92</v>
      </c>
      <c r="C7" s="42">
        <v>1900000</v>
      </c>
      <c r="D7" s="33"/>
      <c r="E7" s="52">
        <v>0.05</v>
      </c>
    </row>
    <row r="8" spans="1:5" ht="78.75" x14ac:dyDescent="0.25">
      <c r="A8" s="46" t="s">
        <v>94</v>
      </c>
      <c r="B8" s="9" t="s">
        <v>95</v>
      </c>
      <c r="C8" s="42">
        <v>218800</v>
      </c>
      <c r="D8" s="33"/>
      <c r="E8" s="52">
        <v>0.04</v>
      </c>
    </row>
    <row r="9" spans="1:5" ht="63" x14ac:dyDescent="0.25">
      <c r="A9" s="46" t="s">
        <v>7</v>
      </c>
      <c r="B9" s="9" t="s">
        <v>96</v>
      </c>
      <c r="C9" s="42">
        <v>206000</v>
      </c>
      <c r="D9" s="33"/>
      <c r="E9" s="52">
        <v>0.01</v>
      </c>
    </row>
    <row r="10" spans="1:5" ht="126" x14ac:dyDescent="0.25">
      <c r="A10" s="46" t="s">
        <v>8</v>
      </c>
      <c r="B10" s="9" t="s">
        <v>143</v>
      </c>
      <c r="C10" s="42">
        <v>305000</v>
      </c>
      <c r="D10" s="33"/>
      <c r="E10" s="52">
        <v>0.03</v>
      </c>
    </row>
    <row r="11" spans="1:5" ht="91.5" customHeight="1" x14ac:dyDescent="0.25">
      <c r="A11" s="46" t="s">
        <v>10</v>
      </c>
      <c r="B11" s="9" t="s">
        <v>144</v>
      </c>
      <c r="C11" s="43">
        <v>558000</v>
      </c>
      <c r="D11" s="37"/>
      <c r="E11" s="52">
        <v>0.03</v>
      </c>
    </row>
    <row r="12" spans="1:5" ht="63" x14ac:dyDescent="0.25">
      <c r="A12" s="46" t="s">
        <v>97</v>
      </c>
      <c r="B12" s="9" t="s">
        <v>98</v>
      </c>
      <c r="C12" s="42">
        <v>179000</v>
      </c>
      <c r="D12" s="33"/>
      <c r="E12" s="52">
        <v>0.03</v>
      </c>
    </row>
    <row r="13" spans="1:5" ht="63" x14ac:dyDescent="0.25">
      <c r="A13" s="46" t="s">
        <v>99</v>
      </c>
      <c r="B13" s="9" t="s">
        <v>100</v>
      </c>
      <c r="C13" s="42">
        <v>148000</v>
      </c>
      <c r="D13" s="33"/>
      <c r="E13" s="52">
        <v>0.05</v>
      </c>
    </row>
    <row r="14" spans="1:5" x14ac:dyDescent="0.25">
      <c r="A14" s="46" t="s">
        <v>40</v>
      </c>
      <c r="B14" s="9" t="s">
        <v>41</v>
      </c>
      <c r="C14" s="42">
        <v>98000</v>
      </c>
      <c r="D14" s="33"/>
      <c r="E14" s="52">
        <v>0.01</v>
      </c>
    </row>
    <row r="15" spans="1:5" ht="94.5" x14ac:dyDescent="0.25">
      <c r="A15" s="46" t="s">
        <v>45</v>
      </c>
      <c r="B15" s="9" t="s">
        <v>101</v>
      </c>
      <c r="C15" s="42">
        <v>210400</v>
      </c>
      <c r="D15" s="33"/>
      <c r="E15" s="52">
        <v>0.06</v>
      </c>
    </row>
    <row r="16" spans="1:5" ht="94.5" x14ac:dyDescent="0.25">
      <c r="A16" s="46" t="s">
        <v>14</v>
      </c>
      <c r="B16" s="9" t="s">
        <v>102</v>
      </c>
      <c r="C16" s="42">
        <v>368200</v>
      </c>
      <c r="D16" s="37"/>
      <c r="E16" s="52">
        <v>0.03</v>
      </c>
    </row>
    <row r="17" spans="1:8" ht="93.6" customHeight="1" x14ac:dyDescent="0.25">
      <c r="A17" s="46" t="s">
        <v>111</v>
      </c>
      <c r="B17" s="10" t="s">
        <v>103</v>
      </c>
      <c r="C17" s="42">
        <v>315600</v>
      </c>
      <c r="D17" s="33"/>
      <c r="E17" s="52">
        <v>7.0000000000000007E-2</v>
      </c>
    </row>
    <row r="18" spans="1:8" ht="94.5" x14ac:dyDescent="0.25">
      <c r="A18" s="46" t="s">
        <v>112</v>
      </c>
      <c r="B18" s="10" t="s">
        <v>103</v>
      </c>
      <c r="C18" s="42">
        <v>284000</v>
      </c>
      <c r="D18" s="33"/>
      <c r="E18" s="52">
        <v>0.06</v>
      </c>
      <c r="F18" s="39"/>
      <c r="G18" s="40"/>
      <c r="H18" s="31"/>
    </row>
    <row r="19" spans="1:8" ht="47.25" x14ac:dyDescent="0.25">
      <c r="A19" s="46" t="s">
        <v>116</v>
      </c>
      <c r="B19" s="45" t="s">
        <v>117</v>
      </c>
      <c r="C19" s="42">
        <v>45000</v>
      </c>
      <c r="D19" s="33"/>
      <c r="E19" s="52">
        <v>0.02</v>
      </c>
      <c r="F19" s="39"/>
      <c r="G19" s="40"/>
      <c r="H19" s="31"/>
    </row>
    <row r="20" spans="1:8" ht="78.75" x14ac:dyDescent="0.25">
      <c r="A20" s="46" t="s">
        <v>17</v>
      </c>
      <c r="B20" s="10" t="s">
        <v>104</v>
      </c>
      <c r="C20" s="43">
        <v>650000</v>
      </c>
      <c r="D20" s="37"/>
      <c r="E20" s="52">
        <v>0.03</v>
      </c>
    </row>
    <row r="21" spans="1:8" ht="78.75" x14ac:dyDescent="0.25">
      <c r="A21" s="46" t="s">
        <v>18</v>
      </c>
      <c r="B21" s="10" t="s">
        <v>145</v>
      </c>
      <c r="C21" s="42">
        <v>750000</v>
      </c>
      <c r="D21" s="37"/>
      <c r="E21" s="52">
        <v>0.04</v>
      </c>
    </row>
    <row r="22" spans="1:8" ht="94.5" x14ac:dyDescent="0.25">
      <c r="A22" s="46" t="s">
        <v>19</v>
      </c>
      <c r="B22" s="10" t="s">
        <v>105</v>
      </c>
      <c r="C22" s="42">
        <v>960000</v>
      </c>
      <c r="D22" s="33"/>
      <c r="E22" s="52">
        <v>0.04</v>
      </c>
    </row>
    <row r="23" spans="1:8" ht="90" customHeight="1" x14ac:dyDescent="0.25">
      <c r="A23" s="46" t="s">
        <v>20</v>
      </c>
      <c r="B23" s="10" t="s">
        <v>113</v>
      </c>
      <c r="C23" s="42">
        <v>2000000</v>
      </c>
      <c r="D23" s="33"/>
      <c r="E23" s="52">
        <v>0.05</v>
      </c>
    </row>
    <row r="24" spans="1:8" ht="31.5" x14ac:dyDescent="0.25">
      <c r="A24" s="46" t="s">
        <v>56</v>
      </c>
      <c r="B24" s="9" t="s">
        <v>106</v>
      </c>
      <c r="C24" s="42">
        <v>164000</v>
      </c>
      <c r="D24" s="33"/>
      <c r="E24" s="52">
        <v>0.01</v>
      </c>
    </row>
    <row r="25" spans="1:8" ht="74.45" customHeight="1" x14ac:dyDescent="0.25">
      <c r="A25" s="46" t="s">
        <v>28</v>
      </c>
      <c r="B25" s="58" t="s">
        <v>107</v>
      </c>
      <c r="C25" s="42">
        <v>42100</v>
      </c>
      <c r="D25" s="33"/>
      <c r="E25" s="52">
        <v>0.01</v>
      </c>
    </row>
    <row r="26" spans="1:8" ht="78.75" x14ac:dyDescent="0.25">
      <c r="A26" s="46" t="s">
        <v>21</v>
      </c>
      <c r="B26" s="59" t="s">
        <v>108</v>
      </c>
      <c r="C26" s="42">
        <v>35800</v>
      </c>
      <c r="D26" s="33"/>
      <c r="E26" s="52">
        <v>7.0000000000000007E-2</v>
      </c>
    </row>
    <row r="27" spans="1:8" ht="78.75" x14ac:dyDescent="0.25">
      <c r="A27" s="46" t="s">
        <v>83</v>
      </c>
      <c r="B27" s="9" t="s">
        <v>44</v>
      </c>
      <c r="C27" s="42">
        <v>38000</v>
      </c>
      <c r="D27" s="33"/>
      <c r="E27" s="52">
        <v>0.03</v>
      </c>
    </row>
    <row r="28" spans="1:8" ht="31.5" x14ac:dyDescent="0.25">
      <c r="A28" s="46" t="s">
        <v>46</v>
      </c>
      <c r="B28" s="59" t="s">
        <v>146</v>
      </c>
      <c r="C28" s="42">
        <v>158000</v>
      </c>
      <c r="D28" s="34"/>
      <c r="E28" s="52">
        <v>0.01</v>
      </c>
    </row>
    <row r="29" spans="1:8" ht="63" x14ac:dyDescent="0.25">
      <c r="A29" s="46" t="s">
        <v>23</v>
      </c>
      <c r="B29" s="10" t="s">
        <v>110</v>
      </c>
      <c r="C29" s="42">
        <v>365000</v>
      </c>
      <c r="D29" s="33"/>
      <c r="E29" s="52">
        <v>7.0000000000000007E-2</v>
      </c>
    </row>
    <row r="30" spans="1:8" ht="78.75" x14ac:dyDescent="0.25">
      <c r="A30" s="46" t="s">
        <v>37</v>
      </c>
      <c r="B30" s="45" t="s">
        <v>109</v>
      </c>
      <c r="C30" s="42">
        <v>320000</v>
      </c>
      <c r="D30" s="33"/>
      <c r="E30" s="52">
        <v>0.05</v>
      </c>
    </row>
    <row r="31" spans="1:8" x14ac:dyDescent="0.25">
      <c r="C31" s="31"/>
      <c r="E31" s="56">
        <f>SUM(E2:E30)</f>
        <v>1.0000000000000004</v>
      </c>
    </row>
    <row r="32" spans="1:8" x14ac:dyDescent="0.25">
      <c r="A32" s="55"/>
      <c r="C32" s="31"/>
      <c r="D32" s="38"/>
    </row>
    <row r="33" spans="1:5" ht="38.450000000000003" customHeight="1" x14ac:dyDescent="0.25">
      <c r="A33" s="61" t="s">
        <v>147</v>
      </c>
      <c r="B33" s="61"/>
      <c r="C33" s="61"/>
      <c r="D33" s="61"/>
      <c r="E33" s="61"/>
    </row>
    <row r="34" spans="1:5" x14ac:dyDescent="0.25">
      <c r="C34" s="31"/>
    </row>
    <row r="35" spans="1:5" x14ac:dyDescent="0.25">
      <c r="C35" s="31"/>
    </row>
    <row r="36" spans="1:5" x14ac:dyDescent="0.25">
      <c r="C36" s="31"/>
    </row>
  </sheetData>
  <mergeCells count="1">
    <mergeCell ref="A33:E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3238-5B2C-4FC1-AE92-543E0854F707}">
  <dimension ref="A1:D13"/>
  <sheetViews>
    <sheetView tabSelected="1" topLeftCell="A5" workbookViewId="0">
      <selection activeCell="C12" sqref="C12"/>
    </sheetView>
  </sheetViews>
  <sheetFormatPr baseColWidth="10" defaultRowHeight="15" x14ac:dyDescent="0.25"/>
  <cols>
    <col min="1" max="1" width="31.42578125" style="5" customWidth="1"/>
    <col min="2" max="2" width="48.140625" customWidth="1"/>
    <col min="3" max="3" width="16" customWidth="1"/>
    <col min="4" max="4" width="18.85546875" customWidth="1"/>
  </cols>
  <sheetData>
    <row r="1" spans="1:4" ht="31.5" x14ac:dyDescent="0.25">
      <c r="A1" s="44" t="s">
        <v>0</v>
      </c>
      <c r="B1" s="11" t="s">
        <v>1</v>
      </c>
      <c r="C1" s="12" t="s">
        <v>81</v>
      </c>
      <c r="D1" s="12" t="s">
        <v>114</v>
      </c>
    </row>
    <row r="2" spans="1:4" ht="47.25" x14ac:dyDescent="0.25">
      <c r="A2" s="10" t="s">
        <v>118</v>
      </c>
      <c r="B2" s="10" t="s">
        <v>130</v>
      </c>
      <c r="C2" s="43">
        <v>57000</v>
      </c>
      <c r="D2" s="47"/>
    </row>
    <row r="3" spans="1:4" ht="31.5" x14ac:dyDescent="0.25">
      <c r="A3" s="10" t="s">
        <v>119</v>
      </c>
      <c r="B3" s="10" t="s">
        <v>120</v>
      </c>
      <c r="C3" s="43">
        <v>48000</v>
      </c>
      <c r="D3" s="47"/>
    </row>
    <row r="4" spans="1:4" ht="31.5" x14ac:dyDescent="0.25">
      <c r="A4" s="10" t="s">
        <v>134</v>
      </c>
      <c r="B4" s="10" t="s">
        <v>121</v>
      </c>
      <c r="C4" s="43">
        <v>23000</v>
      </c>
      <c r="D4" s="47"/>
    </row>
    <row r="5" spans="1:4" ht="15.75" x14ac:dyDescent="0.25">
      <c r="A5" s="10" t="s">
        <v>122</v>
      </c>
      <c r="B5" s="10" t="s">
        <v>123</v>
      </c>
      <c r="C5" s="43">
        <v>20600</v>
      </c>
      <c r="D5" s="47"/>
    </row>
    <row r="6" spans="1:4" ht="15.75" x14ac:dyDescent="0.25">
      <c r="A6" s="10" t="s">
        <v>124</v>
      </c>
      <c r="B6" s="10" t="s">
        <v>125</v>
      </c>
      <c r="C6" s="43">
        <v>38000</v>
      </c>
      <c r="D6" s="47"/>
    </row>
    <row r="7" spans="1:4" ht="15.75" x14ac:dyDescent="0.25">
      <c r="A7" s="10" t="s">
        <v>135</v>
      </c>
      <c r="B7" s="10" t="s">
        <v>131</v>
      </c>
      <c r="C7" s="43">
        <v>4800</v>
      </c>
      <c r="D7" s="47"/>
    </row>
    <row r="8" spans="1:4" ht="31.5" x14ac:dyDescent="0.25">
      <c r="A8" s="10" t="s">
        <v>126</v>
      </c>
      <c r="B8" s="10" t="s">
        <v>127</v>
      </c>
      <c r="C8" s="43">
        <v>100000</v>
      </c>
      <c r="D8" s="47"/>
    </row>
    <row r="9" spans="1:4" ht="31.5" x14ac:dyDescent="0.25">
      <c r="A9" s="10" t="s">
        <v>128</v>
      </c>
      <c r="B9" s="10" t="s">
        <v>129</v>
      </c>
      <c r="C9" s="43">
        <v>21000</v>
      </c>
      <c r="D9" s="47"/>
    </row>
    <row r="10" spans="1:4" ht="45" x14ac:dyDescent="0.25">
      <c r="A10" s="48" t="s">
        <v>132</v>
      </c>
      <c r="B10" s="41" t="s">
        <v>138</v>
      </c>
      <c r="C10" s="51">
        <v>52000</v>
      </c>
      <c r="D10" s="47"/>
    </row>
    <row r="11" spans="1:4" ht="60" x14ac:dyDescent="0.25">
      <c r="A11" s="49" t="s">
        <v>136</v>
      </c>
      <c r="B11" s="50" t="s">
        <v>139</v>
      </c>
      <c r="C11" s="51">
        <v>120000</v>
      </c>
      <c r="D11" s="47"/>
    </row>
    <row r="12" spans="1:4" ht="45" x14ac:dyDescent="0.25">
      <c r="A12" s="49" t="s">
        <v>133</v>
      </c>
      <c r="B12" s="50" t="s">
        <v>141</v>
      </c>
      <c r="C12" s="51">
        <v>255800</v>
      </c>
      <c r="D12" s="47"/>
    </row>
    <row r="13" spans="1:4" ht="30" x14ac:dyDescent="0.25">
      <c r="A13" s="48" t="s">
        <v>137</v>
      </c>
      <c r="B13" s="41" t="s">
        <v>140</v>
      </c>
      <c r="C13" s="60">
        <v>50000</v>
      </c>
      <c r="D13" s="4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"/>
  <sheetViews>
    <sheetView zoomScale="90" zoomScaleNormal="90" workbookViewId="0">
      <selection activeCell="D2" sqref="D2"/>
    </sheetView>
  </sheetViews>
  <sheetFormatPr baseColWidth="10" defaultRowHeight="15" x14ac:dyDescent="0.25"/>
  <cols>
    <col min="1" max="1" width="25.7109375" customWidth="1"/>
    <col min="2" max="2" width="74.140625" customWidth="1"/>
    <col min="3" max="3" width="27.140625" customWidth="1"/>
    <col min="4" max="4" width="17.42578125" customWidth="1"/>
  </cols>
  <sheetData>
    <row r="1" spans="1:4" ht="78.75" x14ac:dyDescent="0.25">
      <c r="A1" s="11" t="s">
        <v>0</v>
      </c>
      <c r="B1" s="11" t="s">
        <v>1</v>
      </c>
      <c r="C1" s="12" t="s">
        <v>81</v>
      </c>
      <c r="D1" s="12" t="s">
        <v>84</v>
      </c>
    </row>
    <row r="2" spans="1:4" ht="224.25" customHeight="1" x14ac:dyDescent="0.25">
      <c r="A2" s="1" t="s">
        <v>30</v>
      </c>
      <c r="B2" s="1" t="s">
        <v>82</v>
      </c>
      <c r="C2" s="32">
        <v>73000</v>
      </c>
      <c r="D2" s="32">
        <v>73000</v>
      </c>
    </row>
    <row r="3" spans="1:4" ht="42" x14ac:dyDescent="0.25">
      <c r="A3" s="1" t="s">
        <v>31</v>
      </c>
      <c r="B3" s="1" t="s">
        <v>32</v>
      </c>
      <c r="C3" s="32">
        <v>121000</v>
      </c>
      <c r="D3" s="32">
        <v>121000</v>
      </c>
    </row>
    <row r="4" spans="1:4" ht="42" x14ac:dyDescent="0.25">
      <c r="A4" s="2" t="s">
        <v>33</v>
      </c>
      <c r="B4" s="1" t="s">
        <v>34</v>
      </c>
      <c r="C4" s="32">
        <v>96500</v>
      </c>
      <c r="D4" s="32">
        <v>96500</v>
      </c>
    </row>
    <row r="5" spans="1:4" ht="42" x14ac:dyDescent="0.25">
      <c r="A5" s="2" t="s">
        <v>35</v>
      </c>
      <c r="B5" s="1" t="s">
        <v>36</v>
      </c>
      <c r="C5" s="32">
        <v>103000</v>
      </c>
      <c r="D5" s="32">
        <v>103000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2"/>
  <sheetViews>
    <sheetView zoomScale="90" zoomScaleNormal="90" workbookViewId="0">
      <selection activeCell="E19" sqref="E19:E22"/>
    </sheetView>
  </sheetViews>
  <sheetFormatPr baseColWidth="10" defaultRowHeight="15" x14ac:dyDescent="0.25"/>
  <cols>
    <col min="1" max="1" width="39.5703125" customWidth="1"/>
    <col min="2" max="2" width="45" hidden="1" customWidth="1"/>
    <col min="3" max="3" width="17.42578125" customWidth="1"/>
    <col min="4" max="4" width="16.140625" customWidth="1"/>
    <col min="5" max="6" width="15.42578125" customWidth="1"/>
    <col min="7" max="7" width="14.42578125" style="18" bestFit="1" customWidth="1"/>
    <col min="8" max="8" width="15" style="18" bestFit="1" customWidth="1"/>
    <col min="9" max="9" width="14.140625" bestFit="1" customWidth="1"/>
    <col min="10" max="10" width="14.140625" customWidth="1"/>
    <col min="11" max="11" width="12.7109375" style="5" bestFit="1" customWidth="1"/>
    <col min="12" max="12" width="13.5703125" style="5" customWidth="1"/>
    <col min="13" max="13" width="12" customWidth="1"/>
  </cols>
  <sheetData>
    <row r="1" spans="1:13" ht="31.5" x14ac:dyDescent="0.25">
      <c r="A1" s="11" t="s">
        <v>0</v>
      </c>
      <c r="B1" s="11" t="s">
        <v>1</v>
      </c>
      <c r="C1" s="11" t="s">
        <v>60</v>
      </c>
      <c r="D1" s="12" t="s">
        <v>62</v>
      </c>
      <c r="E1" s="11" t="s">
        <v>63</v>
      </c>
      <c r="F1" s="11" t="s">
        <v>67</v>
      </c>
      <c r="G1" s="11" t="s">
        <v>74</v>
      </c>
      <c r="H1" s="11" t="s">
        <v>73</v>
      </c>
      <c r="I1" s="23" t="s">
        <v>66</v>
      </c>
      <c r="J1" s="24" t="s">
        <v>76</v>
      </c>
      <c r="K1" s="24" t="s">
        <v>80</v>
      </c>
      <c r="L1" s="25" t="s">
        <v>78</v>
      </c>
      <c r="M1" s="25" t="s">
        <v>79</v>
      </c>
    </row>
    <row r="2" spans="1:13" ht="63" x14ac:dyDescent="0.25">
      <c r="A2" s="9" t="s">
        <v>2</v>
      </c>
      <c r="B2" s="9" t="s">
        <v>38</v>
      </c>
      <c r="C2" s="6">
        <v>150000</v>
      </c>
      <c r="D2" s="7">
        <v>130000</v>
      </c>
      <c r="E2" s="7">
        <v>150000</v>
      </c>
      <c r="F2" s="13">
        <v>120000</v>
      </c>
      <c r="G2" s="17">
        <v>170000</v>
      </c>
      <c r="H2" s="21">
        <v>250000</v>
      </c>
      <c r="I2" s="26">
        <f>AVERAGE(C2:H2)</f>
        <v>161666.66666666666</v>
      </c>
      <c r="J2" s="27">
        <v>133500</v>
      </c>
      <c r="K2" s="28">
        <f>(J2*12%)+J2</f>
        <v>149520</v>
      </c>
      <c r="L2" s="28">
        <f>(I2*12%)+I2</f>
        <v>181066.66666666666</v>
      </c>
      <c r="M2" s="29">
        <f>(L2-J2)/J2</f>
        <v>0.35630461922596746</v>
      </c>
    </row>
    <row r="3" spans="1:13" ht="31.5" x14ac:dyDescent="0.25">
      <c r="A3" s="9" t="s">
        <v>39</v>
      </c>
      <c r="B3" s="9" t="s">
        <v>47</v>
      </c>
      <c r="C3" s="7">
        <v>100000</v>
      </c>
      <c r="D3" s="7">
        <v>160000</v>
      </c>
      <c r="E3" s="7">
        <v>100000</v>
      </c>
      <c r="F3" s="13">
        <v>130000</v>
      </c>
      <c r="G3" s="17">
        <v>100000</v>
      </c>
      <c r="H3" s="13">
        <v>180000</v>
      </c>
      <c r="I3" s="26">
        <f t="shared" ref="I3:I31" si="0">AVERAGE(C3:H3)</f>
        <v>128333.33333333333</v>
      </c>
      <c r="J3" s="28">
        <v>144800</v>
      </c>
      <c r="K3" s="28">
        <f t="shared" ref="K3:K31" si="1">(J3*12%)+J3</f>
        <v>162176</v>
      </c>
      <c r="L3" s="28">
        <v>162176</v>
      </c>
      <c r="M3" s="29">
        <f t="shared" ref="M3:M31" si="2">(L3-J3)/J3</f>
        <v>0.12</v>
      </c>
    </row>
    <row r="4" spans="1:13" ht="31.5" x14ac:dyDescent="0.25">
      <c r="A4" s="9" t="s">
        <v>3</v>
      </c>
      <c r="B4" s="9" t="s">
        <v>4</v>
      </c>
      <c r="C4" s="7">
        <v>350000</v>
      </c>
      <c r="D4" s="7">
        <v>350000</v>
      </c>
      <c r="E4" s="20">
        <v>600000</v>
      </c>
      <c r="F4" s="13">
        <v>400000</v>
      </c>
      <c r="G4" s="17">
        <v>350000</v>
      </c>
      <c r="H4" s="13">
        <v>250000</v>
      </c>
      <c r="I4" s="26">
        <f t="shared" si="0"/>
        <v>383333.33333333331</v>
      </c>
      <c r="J4" s="28">
        <v>392600</v>
      </c>
      <c r="K4" s="28">
        <f t="shared" si="1"/>
        <v>439712</v>
      </c>
      <c r="L4" s="28">
        <v>440000</v>
      </c>
      <c r="M4" s="29">
        <f t="shared" si="2"/>
        <v>0.1207335710646969</v>
      </c>
    </row>
    <row r="5" spans="1:13" ht="98.25" customHeight="1" x14ac:dyDescent="0.25">
      <c r="A5" s="9" t="s">
        <v>5</v>
      </c>
      <c r="B5" s="10" t="s">
        <v>64</v>
      </c>
      <c r="C5" s="7">
        <v>1300000</v>
      </c>
      <c r="D5" s="7">
        <v>1100000</v>
      </c>
      <c r="E5" s="7">
        <v>1500000</v>
      </c>
      <c r="F5" s="13">
        <v>800000</v>
      </c>
      <c r="G5" s="17">
        <v>1000000</v>
      </c>
      <c r="H5" s="22">
        <v>1500000</v>
      </c>
      <c r="I5" s="26">
        <f t="shared" si="0"/>
        <v>1200000</v>
      </c>
      <c r="J5" s="28">
        <v>763600</v>
      </c>
      <c r="K5" s="28">
        <f t="shared" si="1"/>
        <v>855232</v>
      </c>
      <c r="L5" s="28">
        <f>(I5*12%)+I5</f>
        <v>1344000</v>
      </c>
      <c r="M5" s="29">
        <f t="shared" si="2"/>
        <v>0.76008381351492926</v>
      </c>
    </row>
    <row r="6" spans="1:13" ht="109.5" customHeight="1" x14ac:dyDescent="0.25">
      <c r="A6" s="9" t="s">
        <v>6</v>
      </c>
      <c r="B6" s="9" t="s">
        <v>65</v>
      </c>
      <c r="C6" s="7">
        <v>1800000</v>
      </c>
      <c r="D6" s="7">
        <v>1850000</v>
      </c>
      <c r="E6" s="7">
        <v>2000000</v>
      </c>
      <c r="F6" s="13">
        <v>1750000</v>
      </c>
      <c r="G6" s="17">
        <v>2000000</v>
      </c>
      <c r="H6" s="13">
        <v>2000000</v>
      </c>
      <c r="I6" s="26">
        <f t="shared" si="0"/>
        <v>1900000</v>
      </c>
      <c r="J6" s="28">
        <v>1564300</v>
      </c>
      <c r="K6" s="28">
        <f t="shared" si="1"/>
        <v>1752016</v>
      </c>
      <c r="L6" s="28">
        <f>(I6*12%)+I6</f>
        <v>2128000</v>
      </c>
      <c r="M6" s="29">
        <f t="shared" si="2"/>
        <v>0.36035287348973982</v>
      </c>
    </row>
    <row r="7" spans="1:13" ht="110.25" customHeight="1" x14ac:dyDescent="0.25">
      <c r="A7" s="9" t="s">
        <v>48</v>
      </c>
      <c r="B7" s="9" t="s">
        <v>49</v>
      </c>
      <c r="C7" s="7">
        <v>150000</v>
      </c>
      <c r="D7" s="7">
        <v>250000</v>
      </c>
      <c r="E7" s="7">
        <v>150000</v>
      </c>
      <c r="F7" s="13">
        <v>250000</v>
      </c>
      <c r="G7" s="17">
        <v>150000</v>
      </c>
      <c r="H7" s="14">
        <v>300000</v>
      </c>
      <c r="I7" s="26">
        <f t="shared" si="0"/>
        <v>208333.33333333334</v>
      </c>
      <c r="J7" s="28">
        <v>231900</v>
      </c>
      <c r="K7" s="28">
        <f t="shared" si="1"/>
        <v>259728</v>
      </c>
      <c r="L7" s="28">
        <v>260000</v>
      </c>
      <c r="M7" s="29">
        <f t="shared" si="2"/>
        <v>0.12117291936179388</v>
      </c>
    </row>
    <row r="8" spans="1:13" ht="47.25" x14ac:dyDescent="0.25">
      <c r="A8" s="9" t="s">
        <v>7</v>
      </c>
      <c r="B8" s="9" t="s">
        <v>50</v>
      </c>
      <c r="C8" s="7">
        <v>150000</v>
      </c>
      <c r="D8" s="7">
        <v>250000</v>
      </c>
      <c r="E8" s="20">
        <v>400000</v>
      </c>
      <c r="F8" s="13">
        <v>200000</v>
      </c>
      <c r="G8" s="17">
        <v>180000</v>
      </c>
      <c r="H8" s="22">
        <v>350000</v>
      </c>
      <c r="I8" s="26">
        <f t="shared" si="0"/>
        <v>255000</v>
      </c>
      <c r="J8" s="28">
        <v>226300</v>
      </c>
      <c r="K8" s="28">
        <f t="shared" si="1"/>
        <v>253456</v>
      </c>
      <c r="L8" s="28">
        <f>(I8*12%)+I8</f>
        <v>285600</v>
      </c>
      <c r="M8" s="29">
        <f t="shared" si="2"/>
        <v>0.26204153778170569</v>
      </c>
    </row>
    <row r="9" spans="1:13" ht="94.5" x14ac:dyDescent="0.25">
      <c r="A9" s="9" t="s">
        <v>8</v>
      </c>
      <c r="B9" s="9" t="s">
        <v>9</v>
      </c>
      <c r="C9" s="20">
        <v>500000</v>
      </c>
      <c r="D9" s="7">
        <v>350000</v>
      </c>
      <c r="E9" s="20">
        <v>600000</v>
      </c>
      <c r="F9" s="13">
        <v>490000</v>
      </c>
      <c r="G9" s="17">
        <v>350000</v>
      </c>
      <c r="H9" s="13">
        <v>255000</v>
      </c>
      <c r="I9" s="26">
        <f t="shared" si="0"/>
        <v>424166.66666666669</v>
      </c>
      <c r="J9" s="28">
        <v>287500</v>
      </c>
      <c r="K9" s="28">
        <f t="shared" si="1"/>
        <v>322000</v>
      </c>
      <c r="L9" s="28">
        <f>(I9*12%)+I9</f>
        <v>475066.66666666669</v>
      </c>
      <c r="M9" s="29">
        <f t="shared" si="2"/>
        <v>0.6524057971014493</v>
      </c>
    </row>
    <row r="10" spans="1:13" ht="91.5" customHeight="1" x14ac:dyDescent="0.25">
      <c r="A10" s="9" t="s">
        <v>10</v>
      </c>
      <c r="B10" s="9" t="s">
        <v>51</v>
      </c>
      <c r="C10" s="7">
        <v>500000</v>
      </c>
      <c r="D10" s="7">
        <v>680000</v>
      </c>
      <c r="E10" s="20">
        <v>1000000</v>
      </c>
      <c r="F10" s="13">
        <v>750000</v>
      </c>
      <c r="G10" s="17">
        <v>350000</v>
      </c>
      <c r="H10" s="13">
        <v>497000</v>
      </c>
      <c r="I10" s="26">
        <f t="shared" si="0"/>
        <v>629500</v>
      </c>
      <c r="J10" s="28">
        <v>562300</v>
      </c>
      <c r="K10" s="28">
        <f t="shared" si="1"/>
        <v>629776</v>
      </c>
      <c r="L10" s="28"/>
      <c r="M10" s="29">
        <f t="shared" si="2"/>
        <v>-1</v>
      </c>
    </row>
    <row r="11" spans="1:13" ht="15.75" x14ac:dyDescent="0.25">
      <c r="A11" s="9" t="s">
        <v>42</v>
      </c>
      <c r="B11" s="9" t="s">
        <v>52</v>
      </c>
      <c r="C11" s="7">
        <v>150000</v>
      </c>
      <c r="D11" s="7">
        <v>25000</v>
      </c>
      <c r="E11" s="7">
        <v>150000</v>
      </c>
      <c r="F11" s="13">
        <v>45000</v>
      </c>
      <c r="G11" s="17">
        <v>60000</v>
      </c>
      <c r="H11" s="13"/>
      <c r="I11" s="26">
        <f t="shared" si="0"/>
        <v>86000</v>
      </c>
      <c r="J11" s="28">
        <v>30600</v>
      </c>
      <c r="K11" s="28">
        <f t="shared" si="1"/>
        <v>34272</v>
      </c>
      <c r="L11" s="28"/>
      <c r="M11" s="29">
        <f t="shared" si="2"/>
        <v>-1</v>
      </c>
    </row>
    <row r="12" spans="1:13" ht="47.25" x14ac:dyDescent="0.25">
      <c r="A12" s="9" t="s">
        <v>11</v>
      </c>
      <c r="B12" s="9" t="s">
        <v>12</v>
      </c>
      <c r="C12" s="7">
        <v>250000</v>
      </c>
      <c r="D12" s="7">
        <v>250000</v>
      </c>
      <c r="E12" s="7">
        <v>180000</v>
      </c>
      <c r="F12" s="13">
        <v>150000</v>
      </c>
      <c r="G12" s="30">
        <v>300000</v>
      </c>
      <c r="H12" s="13">
        <v>200000</v>
      </c>
      <c r="I12" s="26">
        <f t="shared" si="0"/>
        <v>221666.66666666666</v>
      </c>
      <c r="J12" s="28">
        <v>179900</v>
      </c>
      <c r="K12" s="28">
        <f t="shared" si="1"/>
        <v>201488</v>
      </c>
      <c r="L12" s="28"/>
      <c r="M12" s="29">
        <f t="shared" si="2"/>
        <v>-1</v>
      </c>
    </row>
    <row r="13" spans="1:13" ht="47.25" x14ac:dyDescent="0.25">
      <c r="A13" s="9" t="s">
        <v>53</v>
      </c>
      <c r="B13" s="9" t="s">
        <v>13</v>
      </c>
      <c r="C13" s="7">
        <v>150000</v>
      </c>
      <c r="D13" s="7">
        <v>250000</v>
      </c>
      <c r="E13" s="7">
        <v>150000</v>
      </c>
      <c r="F13" s="13">
        <v>100000</v>
      </c>
      <c r="G13" s="17">
        <v>200000</v>
      </c>
      <c r="H13" s="13">
        <v>250000</v>
      </c>
      <c r="I13" s="26">
        <f t="shared" si="0"/>
        <v>183333.33333333334</v>
      </c>
      <c r="J13" s="28">
        <v>158400</v>
      </c>
      <c r="K13" s="28">
        <f t="shared" si="1"/>
        <v>177408</v>
      </c>
      <c r="L13" s="28"/>
      <c r="M13" s="29">
        <f t="shared" si="2"/>
        <v>-1</v>
      </c>
    </row>
    <row r="14" spans="1:13" ht="47.25" customHeight="1" x14ac:dyDescent="0.25">
      <c r="A14" s="9" t="s">
        <v>40</v>
      </c>
      <c r="B14" s="9" t="s">
        <v>41</v>
      </c>
      <c r="C14" s="7">
        <v>80000</v>
      </c>
      <c r="D14" s="7">
        <v>100000</v>
      </c>
      <c r="E14" s="7">
        <v>100000</v>
      </c>
      <c r="F14" s="13">
        <v>120000</v>
      </c>
      <c r="G14" s="30">
        <v>300000</v>
      </c>
      <c r="H14" s="13">
        <v>100000</v>
      </c>
      <c r="I14" s="26">
        <f t="shared" si="0"/>
        <v>133333.33333333334</v>
      </c>
      <c r="J14" s="28">
        <v>97300</v>
      </c>
      <c r="K14" s="28">
        <f t="shared" si="1"/>
        <v>108976</v>
      </c>
      <c r="L14" s="28"/>
      <c r="M14" s="29">
        <f t="shared" si="2"/>
        <v>-1</v>
      </c>
    </row>
    <row r="15" spans="1:13" ht="78.75" x14ac:dyDescent="0.25">
      <c r="A15" s="9" t="s">
        <v>45</v>
      </c>
      <c r="B15" s="10" t="s">
        <v>55</v>
      </c>
      <c r="C15" s="7">
        <v>200000</v>
      </c>
      <c r="D15" s="7">
        <v>200000</v>
      </c>
      <c r="E15" s="7">
        <v>200000</v>
      </c>
      <c r="F15" s="13">
        <v>280000</v>
      </c>
      <c r="G15" s="30">
        <v>450000</v>
      </c>
      <c r="H15" s="15">
        <v>200000</v>
      </c>
      <c r="I15" s="26">
        <f t="shared" si="0"/>
        <v>255000</v>
      </c>
      <c r="J15" s="28"/>
      <c r="K15" s="28">
        <f t="shared" si="1"/>
        <v>0</v>
      </c>
      <c r="L15" s="28"/>
      <c r="M15" s="29" t="e">
        <f t="shared" si="2"/>
        <v>#DIV/0!</v>
      </c>
    </row>
    <row r="16" spans="1:13" ht="78.75" x14ac:dyDescent="0.25">
      <c r="A16" s="9" t="s">
        <v>14</v>
      </c>
      <c r="B16" s="10" t="s">
        <v>54</v>
      </c>
      <c r="C16" s="7">
        <v>300000</v>
      </c>
      <c r="D16" s="7">
        <v>300000</v>
      </c>
      <c r="E16" s="7">
        <v>250000</v>
      </c>
      <c r="F16" s="13">
        <v>320000</v>
      </c>
      <c r="G16" s="30">
        <v>700000</v>
      </c>
      <c r="H16" s="15">
        <v>450000</v>
      </c>
      <c r="I16" s="26">
        <f t="shared" si="0"/>
        <v>386666.66666666669</v>
      </c>
      <c r="J16" s="28">
        <v>364900</v>
      </c>
      <c r="K16" s="28">
        <f t="shared" si="1"/>
        <v>408688</v>
      </c>
      <c r="L16" s="28"/>
      <c r="M16" s="29">
        <f t="shared" si="2"/>
        <v>-1</v>
      </c>
    </row>
    <row r="17" spans="1:13" ht="44.25" customHeight="1" x14ac:dyDescent="0.25">
      <c r="A17" s="9" t="s">
        <v>58</v>
      </c>
      <c r="B17" s="9" t="s">
        <v>59</v>
      </c>
      <c r="C17" s="7">
        <v>300000</v>
      </c>
      <c r="D17" s="7">
        <v>300000</v>
      </c>
      <c r="E17" s="7">
        <v>350000</v>
      </c>
      <c r="F17" s="13">
        <v>250000</v>
      </c>
      <c r="G17" s="19" t="s">
        <v>77</v>
      </c>
      <c r="H17" s="16" t="s">
        <v>75</v>
      </c>
      <c r="I17" s="26">
        <f t="shared" si="0"/>
        <v>300000</v>
      </c>
      <c r="J17" s="28"/>
      <c r="K17" s="28">
        <f t="shared" si="1"/>
        <v>0</v>
      </c>
      <c r="L17" s="28"/>
      <c r="M17" s="29" t="e">
        <f t="shared" si="2"/>
        <v>#DIV/0!</v>
      </c>
    </row>
    <row r="18" spans="1:13" ht="47.25" customHeight="1" x14ac:dyDescent="0.25">
      <c r="A18" s="9" t="s">
        <v>16</v>
      </c>
      <c r="B18" s="9" t="s">
        <v>15</v>
      </c>
      <c r="C18" s="7">
        <v>200000</v>
      </c>
      <c r="D18" s="7" t="s">
        <v>61</v>
      </c>
      <c r="E18" s="7">
        <v>350000</v>
      </c>
      <c r="F18" s="21">
        <v>450000</v>
      </c>
      <c r="G18" s="17">
        <v>170000</v>
      </c>
      <c r="H18" s="13">
        <v>300000</v>
      </c>
      <c r="I18" s="26">
        <f t="shared" si="0"/>
        <v>294000</v>
      </c>
      <c r="J18" s="28">
        <v>275000</v>
      </c>
      <c r="K18" s="28">
        <f t="shared" si="1"/>
        <v>308000</v>
      </c>
      <c r="L18" s="28"/>
      <c r="M18" s="29">
        <f t="shared" si="2"/>
        <v>-1</v>
      </c>
    </row>
    <row r="19" spans="1:13" ht="63" x14ac:dyDescent="0.25">
      <c r="A19" s="9" t="s">
        <v>17</v>
      </c>
      <c r="B19" s="9" t="s">
        <v>71</v>
      </c>
      <c r="C19" s="7">
        <v>650000</v>
      </c>
      <c r="D19" s="7">
        <v>750000</v>
      </c>
      <c r="E19" s="20">
        <v>1200000</v>
      </c>
      <c r="F19" s="13">
        <v>550000</v>
      </c>
      <c r="G19" s="17">
        <v>400000</v>
      </c>
      <c r="H19" s="15">
        <v>550000</v>
      </c>
      <c r="I19" s="26">
        <f t="shared" si="0"/>
        <v>683333.33333333337</v>
      </c>
      <c r="J19" s="28">
        <v>517000</v>
      </c>
      <c r="K19" s="28">
        <f t="shared" si="1"/>
        <v>579040</v>
      </c>
      <c r="L19" s="28"/>
      <c r="M19" s="29">
        <f t="shared" si="2"/>
        <v>-1</v>
      </c>
    </row>
    <row r="20" spans="1:13" ht="63" x14ac:dyDescent="0.25">
      <c r="A20" s="9" t="s">
        <v>18</v>
      </c>
      <c r="B20" s="9" t="s">
        <v>68</v>
      </c>
      <c r="C20" s="7">
        <v>750000</v>
      </c>
      <c r="D20" s="7">
        <v>850000</v>
      </c>
      <c r="E20" s="20">
        <v>1500000</v>
      </c>
      <c r="F20" s="13">
        <v>650000</v>
      </c>
      <c r="G20" s="17">
        <v>600000</v>
      </c>
      <c r="H20" s="15">
        <v>800000</v>
      </c>
      <c r="I20" s="26">
        <f t="shared" si="0"/>
        <v>858333.33333333337</v>
      </c>
      <c r="J20" s="28">
        <v>657800</v>
      </c>
      <c r="K20" s="28">
        <f t="shared" si="1"/>
        <v>736736</v>
      </c>
      <c r="L20" s="28"/>
      <c r="M20" s="29">
        <f t="shared" si="2"/>
        <v>-1</v>
      </c>
    </row>
    <row r="21" spans="1:13" ht="63" x14ac:dyDescent="0.25">
      <c r="A21" s="9" t="s">
        <v>19</v>
      </c>
      <c r="B21" s="9" t="s">
        <v>69</v>
      </c>
      <c r="C21" s="7">
        <v>1200000</v>
      </c>
      <c r="D21" s="7">
        <v>1150000</v>
      </c>
      <c r="E21" s="20">
        <v>2000000</v>
      </c>
      <c r="F21" s="13">
        <v>800000</v>
      </c>
      <c r="G21" s="17">
        <v>1000000</v>
      </c>
      <c r="H21" s="15">
        <v>1000000</v>
      </c>
      <c r="I21" s="26">
        <f t="shared" si="0"/>
        <v>1191666.6666666667</v>
      </c>
      <c r="J21" s="28">
        <v>835000</v>
      </c>
      <c r="K21" s="28">
        <f t="shared" si="1"/>
        <v>935200</v>
      </c>
      <c r="L21" s="28"/>
      <c r="M21" s="29">
        <f t="shared" si="2"/>
        <v>-1</v>
      </c>
    </row>
    <row r="22" spans="1:13" ht="63" customHeight="1" x14ac:dyDescent="0.25">
      <c r="A22" s="9" t="s">
        <v>20</v>
      </c>
      <c r="B22" s="9" t="s">
        <v>70</v>
      </c>
      <c r="C22" s="7">
        <v>2500000</v>
      </c>
      <c r="D22" s="7">
        <v>1900000</v>
      </c>
      <c r="E22" s="20">
        <v>3000000</v>
      </c>
      <c r="F22" s="13">
        <v>1500000</v>
      </c>
      <c r="G22" s="17">
        <v>2000000</v>
      </c>
      <c r="H22" s="15">
        <v>2000000</v>
      </c>
      <c r="I22" s="26">
        <f t="shared" si="0"/>
        <v>2150000</v>
      </c>
      <c r="J22" s="28">
        <v>1640300</v>
      </c>
      <c r="K22" s="28">
        <f t="shared" si="1"/>
        <v>1837136</v>
      </c>
      <c r="L22" s="28"/>
      <c r="M22" s="29">
        <f t="shared" si="2"/>
        <v>-1</v>
      </c>
    </row>
    <row r="23" spans="1:13" ht="15.75" x14ac:dyDescent="0.25">
      <c r="A23" s="9" t="s">
        <v>56</v>
      </c>
      <c r="B23" s="9" t="s">
        <v>57</v>
      </c>
      <c r="C23" s="7">
        <v>100000</v>
      </c>
      <c r="D23" s="7">
        <v>150000</v>
      </c>
      <c r="E23" s="7">
        <v>100000</v>
      </c>
      <c r="F23" s="13">
        <v>150000</v>
      </c>
      <c r="G23" s="17">
        <v>70000</v>
      </c>
      <c r="H23" s="21">
        <v>350000</v>
      </c>
      <c r="I23" s="26">
        <f t="shared" si="0"/>
        <v>153333.33333333334</v>
      </c>
      <c r="J23" s="28">
        <v>166300</v>
      </c>
      <c r="K23" s="28">
        <f t="shared" si="1"/>
        <v>186256</v>
      </c>
      <c r="L23" s="28"/>
      <c r="M23" s="29">
        <f t="shared" si="2"/>
        <v>-1</v>
      </c>
    </row>
    <row r="24" spans="1:13" ht="78.75" x14ac:dyDescent="0.25">
      <c r="A24" s="10" t="s">
        <v>28</v>
      </c>
      <c r="B24" s="10" t="s">
        <v>29</v>
      </c>
      <c r="C24" s="7">
        <v>50000</v>
      </c>
      <c r="D24" s="7">
        <v>40000</v>
      </c>
      <c r="E24" s="7">
        <v>45000</v>
      </c>
      <c r="F24" s="13">
        <v>45000</v>
      </c>
      <c r="G24" s="17">
        <v>35000</v>
      </c>
      <c r="H24" s="13">
        <v>40000</v>
      </c>
      <c r="I24" s="26">
        <f t="shared" si="0"/>
        <v>42500</v>
      </c>
      <c r="J24" s="28">
        <v>39400</v>
      </c>
      <c r="K24" s="28">
        <f t="shared" si="1"/>
        <v>44128</v>
      </c>
      <c r="L24" s="28"/>
      <c r="M24" s="29">
        <f t="shared" si="2"/>
        <v>-1</v>
      </c>
    </row>
    <row r="25" spans="1:13" ht="78.75" x14ac:dyDescent="0.25">
      <c r="A25" s="9" t="s">
        <v>21</v>
      </c>
      <c r="B25" s="9" t="s">
        <v>22</v>
      </c>
      <c r="C25" s="7">
        <v>45000</v>
      </c>
      <c r="D25" s="7">
        <v>30000</v>
      </c>
      <c r="E25" s="7">
        <v>45000</v>
      </c>
      <c r="F25" s="13">
        <v>40000</v>
      </c>
      <c r="G25" s="17">
        <v>30000</v>
      </c>
      <c r="H25" s="13">
        <v>40000</v>
      </c>
      <c r="I25" s="26">
        <f t="shared" si="0"/>
        <v>38333.333333333336</v>
      </c>
      <c r="J25" s="28">
        <v>34500</v>
      </c>
      <c r="K25" s="28">
        <f t="shared" si="1"/>
        <v>38640</v>
      </c>
      <c r="L25" s="28"/>
      <c r="M25" s="29">
        <f t="shared" si="2"/>
        <v>-1</v>
      </c>
    </row>
    <row r="26" spans="1:13" ht="63" x14ac:dyDescent="0.25">
      <c r="A26" s="9" t="s">
        <v>43</v>
      </c>
      <c r="B26" s="9" t="s">
        <v>44</v>
      </c>
      <c r="C26" s="7">
        <v>40000</v>
      </c>
      <c r="D26" s="7">
        <v>40000</v>
      </c>
      <c r="E26" s="7">
        <v>40000</v>
      </c>
      <c r="F26" s="13">
        <v>35000</v>
      </c>
      <c r="G26" s="17">
        <v>30000</v>
      </c>
      <c r="H26" s="13">
        <v>55000</v>
      </c>
      <c r="I26" s="26">
        <f t="shared" si="0"/>
        <v>40000</v>
      </c>
      <c r="J26" s="28">
        <v>40400</v>
      </c>
      <c r="K26" s="28">
        <f t="shared" si="1"/>
        <v>45248</v>
      </c>
      <c r="L26" s="28"/>
      <c r="M26" s="29">
        <f t="shared" si="2"/>
        <v>-1</v>
      </c>
    </row>
    <row r="27" spans="1:13" ht="15.75" x14ac:dyDescent="0.25">
      <c r="A27" s="9" t="s">
        <v>46</v>
      </c>
      <c r="B27" s="9" t="s">
        <v>41</v>
      </c>
      <c r="C27" s="7">
        <v>100000</v>
      </c>
      <c r="D27" s="8" t="s">
        <v>61</v>
      </c>
      <c r="E27" s="7">
        <v>200000</v>
      </c>
      <c r="F27" s="13">
        <v>150000</v>
      </c>
      <c r="G27" s="17">
        <v>200000</v>
      </c>
      <c r="H27" s="21">
        <v>450000</v>
      </c>
      <c r="I27" s="26">
        <f t="shared" si="0"/>
        <v>220000</v>
      </c>
      <c r="J27" s="28"/>
      <c r="K27" s="28">
        <f t="shared" si="1"/>
        <v>0</v>
      </c>
      <c r="L27" s="28"/>
      <c r="M27" s="29" t="e">
        <f t="shared" si="2"/>
        <v>#DIV/0!</v>
      </c>
    </row>
    <row r="28" spans="1:13" ht="77.25" customHeight="1" x14ac:dyDescent="0.25">
      <c r="A28" s="9" t="s">
        <v>23</v>
      </c>
      <c r="B28" s="9" t="s">
        <v>24</v>
      </c>
      <c r="C28" s="7">
        <v>300000</v>
      </c>
      <c r="D28" s="7">
        <v>300000</v>
      </c>
      <c r="E28" s="20">
        <v>500000</v>
      </c>
      <c r="F28" s="13">
        <v>280000</v>
      </c>
      <c r="G28" s="17">
        <v>250000</v>
      </c>
      <c r="H28" s="13">
        <v>250000</v>
      </c>
      <c r="I28" s="26">
        <f t="shared" si="0"/>
        <v>313333.33333333331</v>
      </c>
      <c r="J28" s="28">
        <v>273000</v>
      </c>
      <c r="K28" s="28">
        <f t="shared" si="1"/>
        <v>305760</v>
      </c>
      <c r="L28" s="28"/>
      <c r="M28" s="29">
        <f t="shared" si="2"/>
        <v>-1</v>
      </c>
    </row>
    <row r="29" spans="1:13" ht="63" x14ac:dyDescent="0.25">
      <c r="A29" s="9" t="s">
        <v>37</v>
      </c>
      <c r="B29" s="9" t="s">
        <v>72</v>
      </c>
      <c r="C29" s="7">
        <v>300000</v>
      </c>
      <c r="D29" s="7">
        <v>250000</v>
      </c>
      <c r="E29" s="7">
        <v>400000</v>
      </c>
      <c r="F29" s="13">
        <v>300000</v>
      </c>
      <c r="G29" s="17">
        <v>200000</v>
      </c>
      <c r="H29" s="13">
        <v>200000</v>
      </c>
      <c r="I29" s="26">
        <f t="shared" si="0"/>
        <v>275000</v>
      </c>
      <c r="J29" s="28"/>
      <c r="K29" s="28">
        <f t="shared" si="1"/>
        <v>0</v>
      </c>
      <c r="L29" s="28"/>
      <c r="M29" s="29" t="e">
        <f t="shared" si="2"/>
        <v>#DIV/0!</v>
      </c>
    </row>
    <row r="30" spans="1:13" ht="31.5" x14ac:dyDescent="0.25">
      <c r="A30" s="9" t="s">
        <v>26</v>
      </c>
      <c r="B30" s="9" t="s">
        <v>25</v>
      </c>
      <c r="C30" s="7">
        <v>350000</v>
      </c>
      <c r="D30" s="20">
        <v>700000</v>
      </c>
      <c r="E30" s="7">
        <v>500000</v>
      </c>
      <c r="F30" s="13">
        <v>450000</v>
      </c>
      <c r="G30" s="30">
        <v>800000</v>
      </c>
      <c r="H30" s="13">
        <v>650000</v>
      </c>
      <c r="I30" s="26">
        <f t="shared" si="0"/>
        <v>575000</v>
      </c>
      <c r="J30" s="28">
        <v>484800</v>
      </c>
      <c r="K30" s="28">
        <f t="shared" si="1"/>
        <v>542976</v>
      </c>
      <c r="L30" s="28"/>
      <c r="M30" s="29">
        <f t="shared" si="2"/>
        <v>-1</v>
      </c>
    </row>
    <row r="31" spans="1:13" ht="31.5" x14ac:dyDescent="0.25">
      <c r="A31" s="9" t="s">
        <v>27</v>
      </c>
      <c r="B31" s="9" t="s">
        <v>25</v>
      </c>
      <c r="C31" s="7">
        <v>800000</v>
      </c>
      <c r="D31" s="7">
        <v>1000000</v>
      </c>
      <c r="E31" s="7">
        <v>800000</v>
      </c>
      <c r="F31" s="13">
        <v>950000</v>
      </c>
      <c r="G31" s="17">
        <v>1000000</v>
      </c>
      <c r="H31" s="13">
        <v>950000</v>
      </c>
      <c r="I31" s="26">
        <f t="shared" si="0"/>
        <v>916666.66666666663</v>
      </c>
      <c r="J31" s="28">
        <v>1058500</v>
      </c>
      <c r="K31" s="28">
        <f t="shared" si="1"/>
        <v>1185520</v>
      </c>
      <c r="L31" s="28"/>
      <c r="M31" s="29">
        <f t="shared" si="2"/>
        <v>-1</v>
      </c>
    </row>
    <row r="32" spans="1:13" ht="21" x14ac:dyDescent="0.25">
      <c r="A32" s="3"/>
      <c r="B32" s="4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Ayudas audiovisuales</vt:lpstr>
      <vt:lpstr>MobiliarioMontaje General</vt:lpstr>
      <vt:lpstr>S. TECNOLOGICOS</vt:lpstr>
      <vt:lpstr>REFERENCIAMIENTO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Ramirez</dc:creator>
  <cp:lastModifiedBy>Maria Elena Franco Zuluaga</cp:lastModifiedBy>
  <cp:lastPrinted>2024-05-27T14:38:15Z</cp:lastPrinted>
  <dcterms:created xsi:type="dcterms:W3CDTF">2020-05-07T21:20:35Z</dcterms:created>
  <dcterms:modified xsi:type="dcterms:W3CDTF">2025-08-11T13:15:38Z</dcterms:modified>
</cp:coreProperties>
</file>